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e099baed50a60c9/Área de Trabalho/7 WAY/MÓDULOS/MÓDULO VI/"/>
    </mc:Choice>
  </mc:AlternateContent>
  <xr:revisionPtr revIDLastSave="604" documentId="8_{0A056559-D494-450E-AD54-0733600A0D8B}" xr6:coauthVersionLast="47" xr6:coauthVersionMax="47" xr10:uidLastSave="{93C11866-7025-42AA-A179-887AB01565E5}"/>
  <bookViews>
    <workbookView xWindow="-120" yWindow="-120" windowWidth="20730" windowHeight="11160" activeTab="1" xr2:uid="{00000000-000D-0000-FFFF-FFFF00000000}"/>
  </bookViews>
  <sheets>
    <sheet name="FC Anual" sheetId="7" r:id="rId1"/>
    <sheet name="Tutorial Cálculos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7" l="1"/>
  <c r="C21" i="7"/>
  <c r="C18" i="7"/>
  <c r="B18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M52" i="7"/>
  <c r="L52" i="7"/>
  <c r="K52" i="7"/>
  <c r="J52" i="7"/>
  <c r="I52" i="7"/>
  <c r="H52" i="7"/>
  <c r="G52" i="7"/>
  <c r="F52" i="7"/>
  <c r="E52" i="7"/>
  <c r="D52" i="7"/>
  <c r="B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3" i="7"/>
  <c r="N22" i="7"/>
  <c r="M21" i="7"/>
  <c r="L21" i="7"/>
  <c r="K21" i="7"/>
  <c r="J21" i="7"/>
  <c r="I21" i="7"/>
  <c r="H21" i="7"/>
  <c r="G21" i="7"/>
  <c r="F21" i="7"/>
  <c r="E21" i="7"/>
  <c r="D21" i="7"/>
  <c r="B21" i="7"/>
  <c r="N20" i="7"/>
  <c r="N19" i="7"/>
  <c r="M18" i="7"/>
  <c r="L18" i="7"/>
  <c r="K18" i="7"/>
  <c r="J18" i="7"/>
  <c r="I18" i="7"/>
  <c r="H18" i="7"/>
  <c r="G18" i="7"/>
  <c r="F18" i="7"/>
  <c r="E18" i="7"/>
  <c r="D18" i="7"/>
  <c r="N17" i="7"/>
  <c r="N16" i="7"/>
  <c r="N15" i="7"/>
  <c r="N14" i="7"/>
  <c r="N13" i="7"/>
  <c r="N12" i="7"/>
  <c r="N11" i="7"/>
  <c r="N10" i="7"/>
  <c r="N8" i="7"/>
  <c r="N7" i="7"/>
  <c r="N6" i="7"/>
  <c r="N5" i="7"/>
  <c r="N4" i="7"/>
  <c r="N3" i="7"/>
  <c r="D69" i="7" l="1"/>
  <c r="D71" i="7" s="1"/>
  <c r="H69" i="7"/>
  <c r="H71" i="7" s="1"/>
  <c r="L69" i="7"/>
  <c r="L71" i="7" s="1"/>
  <c r="F69" i="7"/>
  <c r="F71" i="7" s="1"/>
  <c r="J69" i="7"/>
  <c r="J71" i="7" s="1"/>
  <c r="E69" i="7"/>
  <c r="E71" i="7" s="1"/>
  <c r="I69" i="7"/>
  <c r="I71" i="7" s="1"/>
  <c r="M69" i="7"/>
  <c r="M71" i="7" s="1"/>
  <c r="C69" i="7"/>
  <c r="C71" i="7" s="1"/>
  <c r="G69" i="7"/>
  <c r="G71" i="7" s="1"/>
  <c r="K69" i="7"/>
  <c r="K71" i="7" s="1"/>
  <c r="N52" i="7"/>
  <c r="B69" i="7"/>
  <c r="B71" i="7" s="1"/>
  <c r="N18" i="7"/>
  <c r="N21" i="7"/>
  <c r="N69" i="7" l="1"/>
  <c r="B73" i="7"/>
  <c r="N71" i="7"/>
  <c r="C72" i="7" l="1"/>
  <c r="C73" i="7" s="1"/>
  <c r="D72" i="7" s="1"/>
  <c r="D73" i="7" s="1"/>
  <c r="E72" i="7" s="1"/>
  <c r="E73" i="7" s="1"/>
  <c r="F72" i="7" s="1"/>
  <c r="F73" i="7" s="1"/>
  <c r="G72" i="7" s="1"/>
  <c r="G73" i="7" s="1"/>
  <c r="H72" i="7" s="1"/>
  <c r="H73" i="7" s="1"/>
  <c r="I72" i="7" s="1"/>
  <c r="I73" i="7" s="1"/>
  <c r="J72" i="7" s="1"/>
  <c r="J73" i="7" s="1"/>
  <c r="K72" i="7" s="1"/>
  <c r="K73" i="7" s="1"/>
  <c r="L72" i="7" s="1"/>
  <c r="L73" i="7" s="1"/>
  <c r="M72" i="7" s="1"/>
  <c r="M73" i="7" s="1"/>
</calcChain>
</file>

<file path=xl/sharedStrings.xml><?xml version="1.0" encoding="utf-8"?>
<sst xmlns="http://schemas.openxmlformats.org/spreadsheetml/2006/main" count="69" uniqueCount="69">
  <si>
    <t>Fluxo de Caixa</t>
  </si>
  <si>
    <t>JAN</t>
  </si>
  <si>
    <t>FEV</t>
  </si>
  <si>
    <t>MAR</t>
  </si>
  <si>
    <t>ABR</t>
  </si>
  <si>
    <t>MAI</t>
  </si>
  <si>
    <t>JUN</t>
  </si>
  <si>
    <t>2.1 Gastos Fixos</t>
  </si>
  <si>
    <t>2.2 Gastos Variáveis</t>
  </si>
  <si>
    <t>4. Saldo Inicial</t>
  </si>
  <si>
    <t>1. ENTRADAS</t>
  </si>
  <si>
    <t>Total ENTRADAS</t>
  </si>
  <si>
    <t>2. SAÍDAS</t>
  </si>
  <si>
    <t>(=) TOTAL SAÍDAS</t>
  </si>
  <si>
    <t>FLUXO ACUMULADO</t>
  </si>
  <si>
    <t>JUL</t>
  </si>
  <si>
    <t>AGO</t>
  </si>
  <si>
    <t>SET</t>
  </si>
  <si>
    <t>OUT</t>
  </si>
  <si>
    <t>NOV</t>
  </si>
  <si>
    <t>DEZ</t>
  </si>
  <si>
    <t>SOMA</t>
  </si>
  <si>
    <t>Bolos vendidos no bairro - vendedor local moto</t>
  </si>
  <si>
    <t>Bolos retirados no local da produção</t>
  </si>
  <si>
    <t>Bolos entregues por Motoboy - raio de 10 Km</t>
  </si>
  <si>
    <t>Bolos vendidos por pedidos nas redes sociais</t>
  </si>
  <si>
    <r>
      <t>3. Saldo do Mês (</t>
    </r>
    <r>
      <rPr>
        <b/>
        <sz val="12"/>
        <color rgb="FFFF0000"/>
        <rFont val="Times New Roman"/>
        <family val="1"/>
      </rPr>
      <t>E-S</t>
    </r>
    <r>
      <rPr>
        <b/>
        <sz val="12"/>
        <rFont val="Times New Roman"/>
        <family val="1"/>
      </rPr>
      <t>)</t>
    </r>
  </si>
  <si>
    <t>Bolos vendidos em campanha promocional entrega região</t>
  </si>
  <si>
    <t>Bolos vendidos mercados dos bairros</t>
  </si>
  <si>
    <t>Comissão Motoboy 10% venda</t>
  </si>
  <si>
    <t>Luz Mensal</t>
  </si>
  <si>
    <t>Água Mensal</t>
  </si>
  <si>
    <t>Custo Pessoa Salário Mínimo - Operacional 2 pessoa - Pro labore</t>
  </si>
  <si>
    <t>Custo fabricação massa bolo 422 unid.</t>
  </si>
  <si>
    <t>Pro Labore Administrador - Financeiro</t>
  </si>
  <si>
    <t>Onde podemos reduzi-los?</t>
  </si>
  <si>
    <t>Custo decoração bolo 422 unid.</t>
  </si>
  <si>
    <t>Custo do produto e Custo das Comissões</t>
  </si>
  <si>
    <t>Telefone</t>
  </si>
  <si>
    <t>É necessário reduzir custos.</t>
  </si>
  <si>
    <t>Comissão Entregador Campanha Promocional 10%</t>
  </si>
  <si>
    <t>Comissão Entregador Bolos Vendidos Mercados Bairros 10%</t>
  </si>
  <si>
    <t>R$ 2.226,412 --- 100%</t>
  </si>
  <si>
    <t>R$ 2.859,24 --- X</t>
  </si>
  <si>
    <t>X = 28,424%</t>
  </si>
  <si>
    <t>Tutorial Cálculos</t>
  </si>
  <si>
    <t>Os custos ou gastos fixos permanecem os mesmos ao longo dos meses a menos que ocorra alguma alteração em função de reajustes.</t>
  </si>
  <si>
    <t xml:space="preserve">Preço Venda Bolo = Custo Fixo + Custo Variável x 20% Lucro </t>
  </si>
  <si>
    <t xml:space="preserve">Qual seria o preço final de venda R$ neste caso? </t>
  </si>
  <si>
    <t xml:space="preserve">Se reduzirmos o custo das comissões de 20% para 10% podemos reduzir </t>
  </si>
  <si>
    <t>ainda mais o custo de venda do bolo o que torna o produto mais competetivo</t>
  </si>
  <si>
    <t>frente a concorrência.</t>
  </si>
  <si>
    <t>Observe que o Fluxo Acumulado ficou ligeiramente superior aos 20% de lucro estimado.</t>
  </si>
  <si>
    <t>Neste caso poderíamos reduzir ainda mais o valor do custo do bolo.</t>
  </si>
  <si>
    <t>Com base nos valores da primeira projeção.</t>
  </si>
  <si>
    <t>Ajusta-se os valores das comissões de 20% para 10% com base no valor de entradas receitas da primeira projeção.</t>
  </si>
  <si>
    <t>Antes o Custo Final do Bolo era R$ 20.250,00/422= R$ 47,986 ou R$ 48,00.</t>
  </si>
  <si>
    <t>Preço de Venda Bolo =  Base Custos da Tabela de Fluxo de Caixa + 20% Lucro.</t>
  </si>
  <si>
    <t>Preço Venda Bolo = (Gastos Fixos + Gastos Variáveis) = 11.132,06 X 20% Lucro.</t>
  </si>
  <si>
    <t>Preço de Venda do Bolo = R$ 11.132,06 + R$ 2.226,412 = R$ 13.358,472/422.</t>
  </si>
  <si>
    <t>Preço Venda Bolo = R$ 31,65.</t>
  </si>
  <si>
    <t>Agora é necessário ajustar os valores de entradas da primeira projeção para a atual.</t>
  </si>
  <si>
    <t>Exemplo: Valor R$ 2.500,00 da célula B5/R$ 48,00 = 52,08 unid.bolo X R$ 31,65 = valor a ser substituido na célula B5 = R$ 1.648,44.</t>
  </si>
  <si>
    <t>Novamente existe a necessidade de ajustar os percentuais (10%) nos gastos variáveis porque temos novos valores de entrada de receita.</t>
  </si>
  <si>
    <t>Seria possível baixar 8% do valor de venda do bolo ainda R$ 31,65X8%= R$ 2,532.</t>
  </si>
  <si>
    <t>Preço Final = R$ 31,65 - 2,532 = R$ 29,12.</t>
  </si>
  <si>
    <t>Preço Custo Bolo = R$ 11,22 x 422 unidades = R$ 4.739,06 om base na planilha 5 W´s e 2H´s corrigida após ajustes necessários.</t>
  </si>
  <si>
    <t>Neste caso o valor de entradas diminuiria  e precisa ser recalculado e os percentuais dos custos variáveis precisam ser ajustados novamente.</t>
  </si>
  <si>
    <t>Recomendável refazer varias vezes para treinamento. Basta replicar a planilha.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</si>
</sst>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Border="1"/>
    <xf numFmtId="4" fontId="2" fillId="0" borderId="0" xfId="0" applyNumberFormat="1" applyFont="1"/>
    <xf numFmtId="4" fontId="1" fillId="0" borderId="0" xfId="0" applyNumberFormat="1" applyFont="1"/>
    <xf numFmtId="9" fontId="1" fillId="0" borderId="0" xfId="1" applyFont="1"/>
    <xf numFmtId="3" fontId="4" fillId="0" borderId="1" xfId="0" applyNumberFormat="1" applyFont="1" applyBorder="1"/>
    <xf numFmtId="3" fontId="5" fillId="0" borderId="1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1" xfId="0" applyNumberFormat="1" applyFont="1" applyBorder="1"/>
    <xf numFmtId="3" fontId="5" fillId="0" borderId="0" xfId="0" applyNumberFormat="1" applyFont="1"/>
    <xf numFmtId="3" fontId="6" fillId="0" borderId="1" xfId="0" applyNumberFormat="1" applyFont="1" applyBorder="1"/>
    <xf numFmtId="4" fontId="6" fillId="0" borderId="1" xfId="0" applyNumberFormat="1" applyFont="1" applyBorder="1"/>
    <xf numFmtId="4" fontId="6" fillId="0" borderId="0" xfId="0" applyNumberFormat="1" applyFont="1"/>
    <xf numFmtId="4" fontId="6" fillId="0" borderId="1" xfId="0" applyNumberFormat="1" applyFont="1" applyFill="1" applyBorder="1"/>
    <xf numFmtId="164" fontId="6" fillId="0" borderId="1" xfId="0" applyNumberFormat="1" applyFont="1" applyFill="1" applyBorder="1"/>
    <xf numFmtId="164" fontId="6" fillId="0" borderId="1" xfId="0" applyNumberFormat="1" applyFont="1" applyBorder="1"/>
    <xf numFmtId="164" fontId="7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3" fontId="5" fillId="3" borderId="1" xfId="0" applyNumberFormat="1" applyFont="1" applyFill="1" applyBorder="1"/>
    <xf numFmtId="4" fontId="5" fillId="3" borderId="1" xfId="0" applyNumberFormat="1" applyFont="1" applyFill="1" applyBorder="1"/>
    <xf numFmtId="4" fontId="5" fillId="0" borderId="0" xfId="0" applyNumberFormat="1" applyFont="1"/>
    <xf numFmtId="164" fontId="5" fillId="0" borderId="1" xfId="0" applyNumberFormat="1" applyFont="1" applyBorder="1"/>
    <xf numFmtId="3" fontId="5" fillId="4" borderId="1" xfId="0" applyNumberFormat="1" applyFont="1" applyFill="1" applyBorder="1"/>
    <xf numFmtId="4" fontId="5" fillId="4" borderId="1" xfId="0" applyNumberFormat="1" applyFont="1" applyFill="1" applyBorder="1"/>
    <xf numFmtId="3" fontId="6" fillId="2" borderId="1" xfId="0" applyNumberFormat="1" applyFont="1" applyFill="1" applyBorder="1"/>
    <xf numFmtId="4" fontId="6" fillId="2" borderId="1" xfId="0" applyNumberFormat="1" applyFont="1" applyFill="1" applyBorder="1"/>
    <xf numFmtId="4" fontId="6" fillId="2" borderId="0" xfId="0" applyNumberFormat="1" applyFont="1" applyFill="1"/>
    <xf numFmtId="164" fontId="6" fillId="0" borderId="2" xfId="0" applyNumberFormat="1" applyFont="1" applyBorder="1"/>
    <xf numFmtId="3" fontId="5" fillId="2" borderId="1" xfId="0" applyNumberFormat="1" applyFont="1" applyFill="1" applyBorder="1"/>
    <xf numFmtId="164" fontId="5" fillId="2" borderId="1" xfId="0" applyNumberFormat="1" applyFont="1" applyFill="1" applyBorder="1"/>
    <xf numFmtId="3" fontId="6" fillId="0" borderId="0" xfId="0" applyNumberFormat="1" applyFont="1"/>
    <xf numFmtId="164" fontId="6" fillId="0" borderId="3" xfId="0" applyNumberFormat="1" applyFont="1" applyBorder="1"/>
    <xf numFmtId="3" fontId="6" fillId="0" borderId="0" xfId="0" applyNumberFormat="1" applyFont="1" applyFill="1" applyBorder="1"/>
    <xf numFmtId="164" fontId="6" fillId="0" borderId="3" xfId="0" applyNumberFormat="1" applyFont="1" applyFill="1" applyBorder="1"/>
    <xf numFmtId="3" fontId="6" fillId="0" borderId="1" xfId="0" applyNumberFormat="1" applyFont="1" applyFill="1" applyBorder="1"/>
    <xf numFmtId="3" fontId="5" fillId="0" borderId="1" xfId="0" applyNumberFormat="1" applyFont="1" applyFill="1" applyBorder="1"/>
    <xf numFmtId="4" fontId="5" fillId="0" borderId="1" xfId="0" applyNumberFormat="1" applyFont="1" applyFill="1" applyBorder="1"/>
    <xf numFmtId="3" fontId="6" fillId="0" borderId="0" xfId="0" applyNumberFormat="1" applyFont="1" applyBorder="1"/>
    <xf numFmtId="0" fontId="9" fillId="0" borderId="0" xfId="0" applyFont="1" applyAlignment="1">
      <alignment horizontal="center"/>
    </xf>
    <xf numFmtId="3" fontId="10" fillId="0" borderId="1" xfId="0" applyNumberFormat="1" applyFont="1" applyBorder="1"/>
    <xf numFmtId="3" fontId="11" fillId="0" borderId="1" xfId="0" applyNumberFormat="1" applyFont="1" applyBorder="1"/>
    <xf numFmtId="0" fontId="0" fillId="0" borderId="1" xfId="0" applyFont="1" applyBorder="1"/>
    <xf numFmtId="3" fontId="2" fillId="0" borderId="1" xfId="0" applyNumberFormat="1" applyFont="1" applyBorder="1"/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2"/>
  <sheetViews>
    <sheetView topLeftCell="A73" zoomScale="140" zoomScaleNormal="140" workbookViewId="0">
      <selection activeCell="B80" sqref="B80"/>
    </sheetView>
  </sheetViews>
  <sheetFormatPr defaultColWidth="9.140625" defaultRowHeight="15" x14ac:dyDescent="0.2"/>
  <cols>
    <col min="1" max="1" width="72.85546875" style="2" customWidth="1"/>
    <col min="2" max="2" width="21.85546875" style="3" customWidth="1"/>
    <col min="3" max="3" width="21" style="3" bestFit="1" customWidth="1"/>
    <col min="4" max="7" width="15.42578125" style="3" bestFit="1" customWidth="1"/>
    <col min="8" max="12" width="15.42578125" style="2" bestFit="1" customWidth="1"/>
    <col min="13" max="13" width="16.85546875" style="2" bestFit="1" customWidth="1"/>
    <col min="14" max="14" width="18.28515625" style="2" bestFit="1" customWidth="1"/>
    <col min="15" max="15" width="21.85546875" style="2" customWidth="1"/>
    <col min="16" max="16" width="27.140625" style="2" customWidth="1"/>
    <col min="17" max="16384" width="9.140625" style="2"/>
  </cols>
  <sheetData>
    <row r="1" spans="1:15" s="1" customFormat="1" ht="18.75" x14ac:dyDescent="0.3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15</v>
      </c>
      <c r="I1" s="8" t="s">
        <v>16</v>
      </c>
      <c r="J1" s="8" t="s">
        <v>17</v>
      </c>
      <c r="K1" s="8" t="s">
        <v>18</v>
      </c>
      <c r="L1" s="8" t="s">
        <v>19</v>
      </c>
      <c r="M1" s="8" t="s">
        <v>20</v>
      </c>
      <c r="N1" s="9" t="s">
        <v>21</v>
      </c>
    </row>
    <row r="2" spans="1:15" s="1" customFormat="1" ht="15.75" x14ac:dyDescent="0.25">
      <c r="A2" s="10" t="s">
        <v>10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1:15" ht="15.75" x14ac:dyDescent="0.25">
      <c r="A3" s="12" t="s">
        <v>22</v>
      </c>
      <c r="B3" s="13">
        <v>824.22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>
        <f>SUM(B3:M3)</f>
        <v>824.22</v>
      </c>
    </row>
    <row r="4" spans="1:15" ht="15.75" x14ac:dyDescent="0.25">
      <c r="A4" s="12" t="s">
        <v>23</v>
      </c>
      <c r="B4" s="13">
        <v>989.35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4">
        <f t="shared" ref="N4:N71" si="0">SUM(B4:M4)</f>
        <v>989.35</v>
      </c>
    </row>
    <row r="5" spans="1:15" ht="15.75" x14ac:dyDescent="0.25">
      <c r="A5" s="12" t="s">
        <v>24</v>
      </c>
      <c r="B5" s="13">
        <v>1648.44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4">
        <f t="shared" si="0"/>
        <v>1648.44</v>
      </c>
    </row>
    <row r="6" spans="1:15" ht="15.75" x14ac:dyDescent="0.25">
      <c r="A6" s="12" t="s">
        <v>27</v>
      </c>
      <c r="B6" s="13">
        <v>3296.88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4">
        <f t="shared" si="0"/>
        <v>3296.88</v>
      </c>
    </row>
    <row r="7" spans="1:15" ht="15.75" x14ac:dyDescent="0.25">
      <c r="A7" s="12" t="s">
        <v>25</v>
      </c>
      <c r="B7" s="13">
        <v>0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4">
        <f t="shared" si="0"/>
        <v>0</v>
      </c>
    </row>
    <row r="8" spans="1:15" ht="15.75" x14ac:dyDescent="0.25">
      <c r="A8" s="12" t="s">
        <v>28</v>
      </c>
      <c r="B8" s="13">
        <v>6593.75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4">
        <f t="shared" si="0"/>
        <v>6593.75</v>
      </c>
    </row>
    <row r="9" spans="1:15" ht="15.75" x14ac:dyDescent="0.25">
      <c r="A9" s="12"/>
      <c r="B9" s="13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4"/>
    </row>
    <row r="10" spans="1:15" ht="15.75" x14ac:dyDescent="0.25">
      <c r="A10" s="44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4">
        <f t="shared" si="0"/>
        <v>0</v>
      </c>
    </row>
    <row r="11" spans="1:15" ht="15.75" x14ac:dyDescent="0.25">
      <c r="A11" s="44"/>
      <c r="B11" s="16"/>
      <c r="C11" s="16"/>
      <c r="D11" s="16"/>
      <c r="E11" s="16"/>
      <c r="F11" s="16"/>
      <c r="G11" s="17"/>
      <c r="H11" s="17"/>
      <c r="I11" s="17"/>
      <c r="J11" s="17"/>
      <c r="K11" s="17"/>
      <c r="L11" s="17"/>
      <c r="M11" s="17"/>
      <c r="N11" s="14">
        <f t="shared" si="0"/>
        <v>0</v>
      </c>
    </row>
    <row r="12" spans="1:15" ht="15.75" x14ac:dyDescent="0.25">
      <c r="A12" s="44"/>
      <c r="B12" s="16"/>
      <c r="C12" s="16"/>
      <c r="D12" s="16"/>
      <c r="E12" s="16"/>
      <c r="F12" s="16"/>
      <c r="G12" s="17"/>
      <c r="H12" s="17"/>
      <c r="I12" s="17"/>
      <c r="J12" s="17"/>
      <c r="K12" s="17"/>
      <c r="L12" s="17"/>
      <c r="M12" s="17"/>
      <c r="N12" s="14">
        <f t="shared" si="0"/>
        <v>0</v>
      </c>
    </row>
    <row r="13" spans="1:15" ht="15.75" x14ac:dyDescent="0.25">
      <c r="A13" s="44"/>
      <c r="B13" s="18"/>
      <c r="C13" s="18"/>
      <c r="D13" s="18"/>
      <c r="E13" s="18"/>
      <c r="F13" s="17"/>
      <c r="G13" s="17"/>
      <c r="H13" s="17"/>
      <c r="I13" s="17"/>
      <c r="J13" s="17"/>
      <c r="K13" s="17"/>
      <c r="L13" s="17"/>
      <c r="M13" s="17"/>
      <c r="N13" s="14">
        <f t="shared" si="0"/>
        <v>0</v>
      </c>
    </row>
    <row r="14" spans="1:15" ht="15.75" x14ac:dyDescent="0.25">
      <c r="A14" s="44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9"/>
      <c r="M14" s="13"/>
      <c r="N14" s="14">
        <f t="shared" si="0"/>
        <v>0</v>
      </c>
      <c r="O14" s="4"/>
    </row>
    <row r="15" spans="1:15" ht="15.75" x14ac:dyDescent="0.25">
      <c r="A15" s="44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4">
        <f t="shared" si="0"/>
        <v>0</v>
      </c>
    </row>
    <row r="16" spans="1:15" ht="15.75" x14ac:dyDescent="0.25">
      <c r="A16" s="4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4">
        <f t="shared" si="0"/>
        <v>0</v>
      </c>
    </row>
    <row r="17" spans="1:14" ht="15.75" x14ac:dyDescent="0.25">
      <c r="A17" s="44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4">
        <f t="shared" si="0"/>
        <v>0</v>
      </c>
    </row>
    <row r="18" spans="1:14" s="1" customFormat="1" ht="15.75" x14ac:dyDescent="0.25">
      <c r="A18" s="20" t="s">
        <v>11</v>
      </c>
      <c r="B18" s="21">
        <f>SUM(B3:B17)</f>
        <v>13352.64</v>
      </c>
      <c r="C18" s="21">
        <f>SUM(C3:C17)</f>
        <v>0</v>
      </c>
      <c r="D18" s="21">
        <f t="shared" ref="D18:M18" si="1">SUM(D3:D17)</f>
        <v>0</v>
      </c>
      <c r="E18" s="21">
        <f t="shared" si="1"/>
        <v>0</v>
      </c>
      <c r="F18" s="21">
        <f t="shared" si="1"/>
        <v>0</v>
      </c>
      <c r="G18" s="21">
        <f t="shared" si="1"/>
        <v>0</v>
      </c>
      <c r="H18" s="21">
        <f t="shared" si="1"/>
        <v>0</v>
      </c>
      <c r="I18" s="21">
        <f t="shared" si="1"/>
        <v>0</v>
      </c>
      <c r="J18" s="21">
        <f t="shared" si="1"/>
        <v>0</v>
      </c>
      <c r="K18" s="21">
        <f t="shared" si="1"/>
        <v>0</v>
      </c>
      <c r="L18" s="21">
        <f t="shared" si="1"/>
        <v>0</v>
      </c>
      <c r="M18" s="21">
        <f t="shared" si="1"/>
        <v>0</v>
      </c>
      <c r="N18" s="22">
        <f t="shared" si="0"/>
        <v>13352.64</v>
      </c>
    </row>
    <row r="19" spans="1:14" ht="15.75" x14ac:dyDescent="0.25">
      <c r="A19" s="12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4">
        <f t="shared" si="0"/>
        <v>0</v>
      </c>
    </row>
    <row r="20" spans="1:14" s="1" customFormat="1" ht="15.75" x14ac:dyDescent="0.25">
      <c r="A20" s="10" t="s">
        <v>12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14">
        <f t="shared" si="0"/>
        <v>0</v>
      </c>
    </row>
    <row r="21" spans="1:14" s="1" customFormat="1" ht="15.75" x14ac:dyDescent="0.25">
      <c r="A21" s="24" t="s">
        <v>7</v>
      </c>
      <c r="B21" s="25">
        <f>SUM(B22:B51)</f>
        <v>9257.06</v>
      </c>
      <c r="C21" s="25">
        <f>SUM(C22:C51)</f>
        <v>9257.06</v>
      </c>
      <c r="D21" s="25">
        <f>SUM(D22:D51)</f>
        <v>9257.06</v>
      </c>
      <c r="E21" s="25">
        <f t="shared" ref="E21:M21" si="2">SUM(E22:E51)</f>
        <v>9257.06</v>
      </c>
      <c r="F21" s="25">
        <f t="shared" si="2"/>
        <v>9257.06</v>
      </c>
      <c r="G21" s="25">
        <f t="shared" si="2"/>
        <v>9257.06</v>
      </c>
      <c r="H21" s="25">
        <f t="shared" si="2"/>
        <v>9257.06</v>
      </c>
      <c r="I21" s="25">
        <f t="shared" si="2"/>
        <v>9257.06</v>
      </c>
      <c r="J21" s="25">
        <f t="shared" si="2"/>
        <v>9257.06</v>
      </c>
      <c r="K21" s="25">
        <f t="shared" si="2"/>
        <v>9257.06</v>
      </c>
      <c r="L21" s="25">
        <f t="shared" si="2"/>
        <v>9257.06</v>
      </c>
      <c r="M21" s="25">
        <f t="shared" si="2"/>
        <v>9257.06</v>
      </c>
      <c r="N21" s="22">
        <f t="shared" si="0"/>
        <v>111084.71999999999</v>
      </c>
    </row>
    <row r="22" spans="1:14" ht="15.75" x14ac:dyDescent="0.25">
      <c r="A22" s="12" t="s">
        <v>33</v>
      </c>
      <c r="B22" s="13">
        <v>4485.8599999999997</v>
      </c>
      <c r="C22" s="13">
        <v>4485.8599999999997</v>
      </c>
      <c r="D22" s="13">
        <v>4485.8599999999997</v>
      </c>
      <c r="E22" s="13">
        <v>4485.8599999999997</v>
      </c>
      <c r="F22" s="13">
        <v>4485.8599999999997</v>
      </c>
      <c r="G22" s="13">
        <v>4485.8599999999997</v>
      </c>
      <c r="H22" s="13">
        <v>4485.8599999999997</v>
      </c>
      <c r="I22" s="13">
        <v>4485.8599999999997</v>
      </c>
      <c r="J22" s="13">
        <v>4485.8599999999997</v>
      </c>
      <c r="K22" s="13">
        <v>4485.8599999999997</v>
      </c>
      <c r="L22" s="13">
        <v>4485.8599999999997</v>
      </c>
      <c r="M22" s="13">
        <v>4485.8599999999997</v>
      </c>
      <c r="N22" s="14">
        <f t="shared" si="0"/>
        <v>53830.32</v>
      </c>
    </row>
    <row r="23" spans="1:14" ht="15.75" x14ac:dyDescent="0.25">
      <c r="A23" s="12" t="s">
        <v>36</v>
      </c>
      <c r="B23" s="13">
        <v>253.2</v>
      </c>
      <c r="C23" s="13">
        <v>253.2</v>
      </c>
      <c r="D23" s="13">
        <v>253.2</v>
      </c>
      <c r="E23" s="13">
        <v>253.2</v>
      </c>
      <c r="F23" s="13">
        <v>253.2</v>
      </c>
      <c r="G23" s="13">
        <v>253.2</v>
      </c>
      <c r="H23" s="13">
        <v>253.2</v>
      </c>
      <c r="I23" s="13">
        <v>253.2</v>
      </c>
      <c r="J23" s="13">
        <v>253.2</v>
      </c>
      <c r="K23" s="13">
        <v>253.2</v>
      </c>
      <c r="L23" s="13">
        <v>253.2</v>
      </c>
      <c r="M23" s="13">
        <v>253.2</v>
      </c>
      <c r="N23" s="14">
        <f t="shared" si="0"/>
        <v>3038.3999999999996</v>
      </c>
    </row>
    <row r="24" spans="1:14" ht="15.75" x14ac:dyDescent="0.25">
      <c r="A24" s="12" t="s">
        <v>34</v>
      </c>
      <c r="B24" s="13">
        <v>1212</v>
      </c>
      <c r="C24" s="13">
        <v>1212</v>
      </c>
      <c r="D24" s="13">
        <v>1212</v>
      </c>
      <c r="E24" s="13">
        <v>1212</v>
      </c>
      <c r="F24" s="13">
        <v>1212</v>
      </c>
      <c r="G24" s="13">
        <v>1212</v>
      </c>
      <c r="H24" s="13">
        <v>1212</v>
      </c>
      <c r="I24" s="13">
        <v>1212</v>
      </c>
      <c r="J24" s="13">
        <v>1212</v>
      </c>
      <c r="K24" s="13">
        <v>1212</v>
      </c>
      <c r="L24" s="13">
        <v>1212</v>
      </c>
      <c r="M24" s="13">
        <v>1212</v>
      </c>
      <c r="N24" s="14"/>
    </row>
    <row r="25" spans="1:14" ht="15.75" x14ac:dyDescent="0.25">
      <c r="A25" s="12" t="s">
        <v>32</v>
      </c>
      <c r="B25" s="13">
        <v>2424</v>
      </c>
      <c r="C25" s="13">
        <v>2424</v>
      </c>
      <c r="D25" s="13">
        <v>2424</v>
      </c>
      <c r="E25" s="13">
        <v>2424</v>
      </c>
      <c r="F25" s="13">
        <v>2424</v>
      </c>
      <c r="G25" s="13">
        <v>2424</v>
      </c>
      <c r="H25" s="13">
        <v>2424</v>
      </c>
      <c r="I25" s="13">
        <v>2424</v>
      </c>
      <c r="J25" s="13">
        <v>2424</v>
      </c>
      <c r="K25" s="13">
        <v>2424</v>
      </c>
      <c r="L25" s="13">
        <v>2424</v>
      </c>
      <c r="M25" s="13">
        <v>2424</v>
      </c>
      <c r="N25" s="14">
        <f t="shared" si="0"/>
        <v>29088</v>
      </c>
    </row>
    <row r="26" spans="1:14" ht="15.75" x14ac:dyDescent="0.25">
      <c r="A26" s="12" t="s">
        <v>30</v>
      </c>
      <c r="B26" s="13">
        <v>120</v>
      </c>
      <c r="C26" s="13">
        <v>120</v>
      </c>
      <c r="D26" s="13">
        <v>120</v>
      </c>
      <c r="E26" s="13">
        <v>120</v>
      </c>
      <c r="F26" s="13">
        <v>120</v>
      </c>
      <c r="G26" s="13">
        <v>120</v>
      </c>
      <c r="H26" s="13">
        <v>120</v>
      </c>
      <c r="I26" s="13">
        <v>120</v>
      </c>
      <c r="J26" s="13">
        <v>120</v>
      </c>
      <c r="K26" s="13">
        <v>120</v>
      </c>
      <c r="L26" s="13">
        <v>120</v>
      </c>
      <c r="M26" s="13">
        <v>120</v>
      </c>
      <c r="N26" s="14">
        <f t="shared" si="0"/>
        <v>1440</v>
      </c>
    </row>
    <row r="27" spans="1:14" ht="15.75" x14ac:dyDescent="0.25">
      <c r="A27" s="12" t="s">
        <v>31</v>
      </c>
      <c r="B27" s="13">
        <v>500</v>
      </c>
      <c r="C27" s="13">
        <v>500</v>
      </c>
      <c r="D27" s="13">
        <v>500</v>
      </c>
      <c r="E27" s="13">
        <v>500</v>
      </c>
      <c r="F27" s="13">
        <v>500</v>
      </c>
      <c r="G27" s="13">
        <v>500</v>
      </c>
      <c r="H27" s="13">
        <v>500</v>
      </c>
      <c r="I27" s="13">
        <v>500</v>
      </c>
      <c r="J27" s="13">
        <v>500</v>
      </c>
      <c r="K27" s="13">
        <v>500</v>
      </c>
      <c r="L27" s="13">
        <v>500</v>
      </c>
      <c r="M27" s="13">
        <v>500</v>
      </c>
      <c r="N27" s="14">
        <f t="shared" si="0"/>
        <v>6000</v>
      </c>
    </row>
    <row r="28" spans="1:14" ht="15.75" x14ac:dyDescent="0.25">
      <c r="A28" s="12" t="s">
        <v>38</v>
      </c>
      <c r="B28" s="13">
        <v>262</v>
      </c>
      <c r="C28" s="13">
        <v>262</v>
      </c>
      <c r="D28" s="13">
        <v>262</v>
      </c>
      <c r="E28" s="13">
        <v>262</v>
      </c>
      <c r="F28" s="13">
        <v>262</v>
      </c>
      <c r="G28" s="13">
        <v>262</v>
      </c>
      <c r="H28" s="13">
        <v>262</v>
      </c>
      <c r="I28" s="13">
        <v>262</v>
      </c>
      <c r="J28" s="13">
        <v>262</v>
      </c>
      <c r="K28" s="13">
        <v>262</v>
      </c>
      <c r="L28" s="13">
        <v>262</v>
      </c>
      <c r="M28" s="13">
        <v>262</v>
      </c>
      <c r="N28" s="14">
        <f t="shared" si="0"/>
        <v>3144</v>
      </c>
    </row>
    <row r="29" spans="1:14" ht="15.75" x14ac:dyDescent="0.25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4">
        <f t="shared" si="0"/>
        <v>0</v>
      </c>
    </row>
    <row r="30" spans="1:14" ht="15.75" x14ac:dyDescent="0.25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>
        <f t="shared" si="0"/>
        <v>0</v>
      </c>
    </row>
    <row r="31" spans="1:14" ht="15.75" x14ac:dyDescent="0.25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4">
        <f t="shared" si="0"/>
        <v>0</v>
      </c>
    </row>
    <row r="32" spans="1:14" ht="15.75" x14ac:dyDescent="0.25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4">
        <f>SUM(B32:M32)</f>
        <v>0</v>
      </c>
    </row>
    <row r="33" spans="1:14" ht="15.75" x14ac:dyDescent="0.25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4">
        <f t="shared" si="0"/>
        <v>0</v>
      </c>
    </row>
    <row r="34" spans="1:14" ht="15.75" x14ac:dyDescent="0.25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4">
        <f>SUM(B34:M34)</f>
        <v>0</v>
      </c>
    </row>
    <row r="35" spans="1:14" ht="15.75" x14ac:dyDescent="0.25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4">
        <f t="shared" si="0"/>
        <v>0</v>
      </c>
    </row>
    <row r="36" spans="1:14" ht="15.75" x14ac:dyDescent="0.25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4">
        <f t="shared" si="0"/>
        <v>0</v>
      </c>
    </row>
    <row r="37" spans="1:14" ht="15.75" x14ac:dyDescent="0.2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4">
        <f t="shared" si="0"/>
        <v>0</v>
      </c>
    </row>
    <row r="38" spans="1:14" ht="15.75" x14ac:dyDescent="0.25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>
        <f t="shared" si="0"/>
        <v>0</v>
      </c>
    </row>
    <row r="39" spans="1:14" ht="15.75" x14ac:dyDescent="0.2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4">
        <f t="shared" si="0"/>
        <v>0</v>
      </c>
    </row>
    <row r="40" spans="1:14" ht="15.75" x14ac:dyDescent="0.25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4">
        <f t="shared" si="0"/>
        <v>0</v>
      </c>
    </row>
    <row r="41" spans="1:14" ht="15.75" x14ac:dyDescent="0.25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4">
        <f t="shared" si="0"/>
        <v>0</v>
      </c>
    </row>
    <row r="42" spans="1:14" ht="15.75" x14ac:dyDescent="0.25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4">
        <f t="shared" si="0"/>
        <v>0</v>
      </c>
    </row>
    <row r="43" spans="1:14" ht="15.75" x14ac:dyDescent="0.25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4">
        <f t="shared" si="0"/>
        <v>0</v>
      </c>
    </row>
    <row r="44" spans="1:14" ht="15.75" x14ac:dyDescent="0.25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4">
        <f t="shared" si="0"/>
        <v>0</v>
      </c>
    </row>
    <row r="45" spans="1:14" ht="15.75" x14ac:dyDescent="0.25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4">
        <f t="shared" si="0"/>
        <v>0</v>
      </c>
    </row>
    <row r="46" spans="1:14" ht="15.75" x14ac:dyDescent="0.25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8">
        <f t="shared" si="0"/>
        <v>0</v>
      </c>
    </row>
    <row r="47" spans="1:14" ht="15.75" x14ac:dyDescent="0.25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8">
        <f t="shared" si="0"/>
        <v>0</v>
      </c>
    </row>
    <row r="48" spans="1:14" ht="15.75" x14ac:dyDescent="0.25">
      <c r="A48" s="1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4">
        <f t="shared" si="0"/>
        <v>0</v>
      </c>
    </row>
    <row r="49" spans="1:15" ht="15.75" x14ac:dyDescent="0.25">
      <c r="A49" s="1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4">
        <f t="shared" si="0"/>
        <v>0</v>
      </c>
    </row>
    <row r="50" spans="1:15" ht="15.75" x14ac:dyDescent="0.25">
      <c r="A50" s="1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4">
        <f t="shared" si="0"/>
        <v>0</v>
      </c>
    </row>
    <row r="51" spans="1:15" ht="15.75" x14ac:dyDescent="0.25">
      <c r="A51" s="1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4">
        <f t="shared" si="0"/>
        <v>0</v>
      </c>
      <c r="O51" s="6"/>
    </row>
    <row r="52" spans="1:15" s="1" customFormat="1" ht="15.75" x14ac:dyDescent="0.25">
      <c r="A52" s="24" t="s">
        <v>8</v>
      </c>
      <c r="B52" s="25">
        <f>SUM(B53:B68)</f>
        <v>1236.3400000000001</v>
      </c>
      <c r="C52" s="25">
        <f>SUM(C53:C68)</f>
        <v>0</v>
      </c>
      <c r="D52" s="25">
        <f t="shared" ref="D52:M52" si="3">SUM(D53:D68)</f>
        <v>0</v>
      </c>
      <c r="E52" s="25">
        <f t="shared" si="3"/>
        <v>0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2">
        <f t="shared" si="0"/>
        <v>1236.3400000000001</v>
      </c>
    </row>
    <row r="53" spans="1:15" ht="15.75" x14ac:dyDescent="0.25">
      <c r="A53" s="12" t="s">
        <v>29</v>
      </c>
      <c r="B53" s="13">
        <v>247.27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4">
        <f t="shared" si="0"/>
        <v>247.27</v>
      </c>
    </row>
    <row r="54" spans="1:15" ht="15.75" x14ac:dyDescent="0.25">
      <c r="A54" s="12" t="s">
        <v>40</v>
      </c>
      <c r="B54" s="13">
        <v>329.69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4">
        <f t="shared" si="0"/>
        <v>329.69</v>
      </c>
    </row>
    <row r="55" spans="1:15" ht="15.75" x14ac:dyDescent="0.25">
      <c r="A55" s="12" t="s">
        <v>41</v>
      </c>
      <c r="B55" s="13">
        <v>659.38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4">
        <f t="shared" si="0"/>
        <v>659.38</v>
      </c>
    </row>
    <row r="56" spans="1:15" ht="15.75" x14ac:dyDescent="0.2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4">
        <f t="shared" si="0"/>
        <v>0</v>
      </c>
    </row>
    <row r="57" spans="1:15" ht="15.75" x14ac:dyDescent="0.25">
      <c r="A57" s="12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4">
        <f t="shared" si="0"/>
        <v>0</v>
      </c>
    </row>
    <row r="58" spans="1:15" ht="15.75" x14ac:dyDescent="0.25">
      <c r="A58" s="12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4">
        <f t="shared" si="0"/>
        <v>0</v>
      </c>
    </row>
    <row r="59" spans="1:15" ht="15.75" x14ac:dyDescent="0.25">
      <c r="A59" s="12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4">
        <f t="shared" si="0"/>
        <v>0</v>
      </c>
    </row>
    <row r="60" spans="1:15" ht="15.75" x14ac:dyDescent="0.25">
      <c r="A60" s="12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4">
        <f t="shared" si="0"/>
        <v>0</v>
      </c>
    </row>
    <row r="61" spans="1:15" ht="15.75" x14ac:dyDescent="0.25">
      <c r="A61" s="12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4">
        <f t="shared" si="0"/>
        <v>0</v>
      </c>
    </row>
    <row r="62" spans="1:15" ht="15.75" x14ac:dyDescent="0.25">
      <c r="A62" s="12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4">
        <f t="shared" si="0"/>
        <v>0</v>
      </c>
    </row>
    <row r="63" spans="1:15" ht="15.75" x14ac:dyDescent="0.25">
      <c r="A63" s="12"/>
      <c r="B63" s="17"/>
      <c r="C63" s="29"/>
      <c r="D63" s="29"/>
      <c r="E63" s="29"/>
      <c r="F63" s="17"/>
      <c r="G63" s="17"/>
      <c r="H63" s="17"/>
      <c r="I63" s="17"/>
      <c r="J63" s="17"/>
      <c r="K63" s="17"/>
      <c r="L63" s="17"/>
      <c r="M63" s="17"/>
      <c r="N63" s="14">
        <f t="shared" si="0"/>
        <v>0</v>
      </c>
    </row>
    <row r="64" spans="1:15" ht="15.75" x14ac:dyDescent="0.25">
      <c r="A64" s="12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4">
        <f t="shared" si="0"/>
        <v>0</v>
      </c>
    </row>
    <row r="65" spans="1:15" s="1" customFormat="1" ht="15.75" x14ac:dyDescent="0.25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14">
        <f t="shared" si="0"/>
        <v>0</v>
      </c>
    </row>
    <row r="66" spans="1:15" ht="15.75" x14ac:dyDescent="0.25">
      <c r="A66" s="12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4">
        <f t="shared" si="0"/>
        <v>0</v>
      </c>
    </row>
    <row r="67" spans="1:15" ht="15.75" x14ac:dyDescent="0.25">
      <c r="A67" s="12"/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17"/>
      <c r="N67" s="14">
        <f t="shared" si="0"/>
        <v>0</v>
      </c>
    </row>
    <row r="68" spans="1:15" ht="15.75" x14ac:dyDescent="0.25">
      <c r="A68" s="32"/>
      <c r="B68" s="33"/>
      <c r="C68" s="33"/>
      <c r="D68" s="33"/>
      <c r="E68" s="33"/>
      <c r="F68" s="29"/>
      <c r="G68" s="29"/>
      <c r="H68" s="29"/>
      <c r="I68" s="29"/>
      <c r="J68" s="29"/>
      <c r="K68" s="29"/>
      <c r="L68" s="29"/>
      <c r="M68" s="29"/>
      <c r="N68" s="14">
        <f t="shared" si="0"/>
        <v>0</v>
      </c>
    </row>
    <row r="69" spans="1:15" s="1" customFormat="1" ht="15.75" x14ac:dyDescent="0.25">
      <c r="A69" s="20" t="s">
        <v>13</v>
      </c>
      <c r="B69" s="21">
        <f>B21+B52</f>
        <v>10493.4</v>
      </c>
      <c r="C69" s="21">
        <f t="shared" ref="C69:M69" si="4">C21+C52</f>
        <v>9257.06</v>
      </c>
      <c r="D69" s="21">
        <f t="shared" si="4"/>
        <v>9257.06</v>
      </c>
      <c r="E69" s="21">
        <f t="shared" si="4"/>
        <v>9257.06</v>
      </c>
      <c r="F69" s="21">
        <f t="shared" si="4"/>
        <v>9257.06</v>
      </c>
      <c r="G69" s="21">
        <f t="shared" si="4"/>
        <v>9257.06</v>
      </c>
      <c r="H69" s="21">
        <f t="shared" si="4"/>
        <v>9257.06</v>
      </c>
      <c r="I69" s="21">
        <f t="shared" si="4"/>
        <v>9257.06</v>
      </c>
      <c r="J69" s="21">
        <f t="shared" si="4"/>
        <v>9257.06</v>
      </c>
      <c r="K69" s="21">
        <f t="shared" si="4"/>
        <v>9257.06</v>
      </c>
      <c r="L69" s="21">
        <f t="shared" si="4"/>
        <v>9257.06</v>
      </c>
      <c r="M69" s="21">
        <f t="shared" si="4"/>
        <v>9257.06</v>
      </c>
      <c r="N69" s="22">
        <f t="shared" si="0"/>
        <v>112321.05999999998</v>
      </c>
    </row>
    <row r="70" spans="1:15" ht="15.75" x14ac:dyDescent="0.25">
      <c r="A70" s="34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14"/>
    </row>
    <row r="71" spans="1:15" s="1" customFormat="1" ht="15.75" x14ac:dyDescent="0.25">
      <c r="A71" s="24" t="s">
        <v>26</v>
      </c>
      <c r="B71" s="25">
        <f t="shared" ref="B71:M71" si="5">B18-B69</f>
        <v>2859.24</v>
      </c>
      <c r="C71" s="25">
        <f t="shared" si="5"/>
        <v>-9257.06</v>
      </c>
      <c r="D71" s="25">
        <f t="shared" si="5"/>
        <v>-9257.06</v>
      </c>
      <c r="E71" s="25">
        <f t="shared" si="5"/>
        <v>-9257.06</v>
      </c>
      <c r="F71" s="25">
        <f t="shared" si="5"/>
        <v>-9257.06</v>
      </c>
      <c r="G71" s="25">
        <f t="shared" si="5"/>
        <v>-9257.06</v>
      </c>
      <c r="H71" s="25">
        <f t="shared" si="5"/>
        <v>-9257.06</v>
      </c>
      <c r="I71" s="25">
        <f t="shared" si="5"/>
        <v>-9257.06</v>
      </c>
      <c r="J71" s="25">
        <f t="shared" si="5"/>
        <v>-9257.06</v>
      </c>
      <c r="K71" s="25">
        <f t="shared" si="5"/>
        <v>-9257.06</v>
      </c>
      <c r="L71" s="25">
        <f t="shared" si="5"/>
        <v>-9257.06</v>
      </c>
      <c r="M71" s="25">
        <f t="shared" si="5"/>
        <v>-9257.06</v>
      </c>
      <c r="N71" s="22">
        <f t="shared" si="0"/>
        <v>-98968.419999999984</v>
      </c>
      <c r="O71" s="5"/>
    </row>
    <row r="72" spans="1:15" ht="15.75" x14ac:dyDescent="0.25">
      <c r="A72" s="36" t="s">
        <v>9</v>
      </c>
      <c r="B72" s="15">
        <v>0</v>
      </c>
      <c r="C72" s="15">
        <f>(B73)</f>
        <v>2859.24</v>
      </c>
      <c r="D72" s="15">
        <f t="shared" ref="D72:M72" si="6">(C73)</f>
        <v>-6397.82</v>
      </c>
      <c r="E72" s="15">
        <f t="shared" si="6"/>
        <v>-15654.88</v>
      </c>
      <c r="F72" s="15">
        <f t="shared" si="6"/>
        <v>-24911.94</v>
      </c>
      <c r="G72" s="15">
        <f t="shared" si="6"/>
        <v>-34169</v>
      </c>
      <c r="H72" s="15">
        <f t="shared" si="6"/>
        <v>-43426.06</v>
      </c>
      <c r="I72" s="15">
        <f t="shared" si="6"/>
        <v>-52683.119999999995</v>
      </c>
      <c r="J72" s="15">
        <f t="shared" si="6"/>
        <v>-61940.179999999993</v>
      </c>
      <c r="K72" s="15">
        <f t="shared" si="6"/>
        <v>-71197.239999999991</v>
      </c>
      <c r="L72" s="15">
        <f t="shared" si="6"/>
        <v>-80454.299999999988</v>
      </c>
      <c r="M72" s="15">
        <f t="shared" si="6"/>
        <v>-89711.359999999986</v>
      </c>
      <c r="N72" s="14"/>
    </row>
    <row r="73" spans="1:15" s="1" customFormat="1" ht="15.75" x14ac:dyDescent="0.25">
      <c r="A73" s="37" t="s">
        <v>14</v>
      </c>
      <c r="B73" s="38">
        <f>(B71+B72)</f>
        <v>2859.24</v>
      </c>
      <c r="C73" s="38">
        <f t="shared" ref="C73:M73" si="7">(C71+C72)</f>
        <v>-6397.82</v>
      </c>
      <c r="D73" s="38">
        <f t="shared" si="7"/>
        <v>-15654.88</v>
      </c>
      <c r="E73" s="38">
        <f t="shared" si="7"/>
        <v>-24911.94</v>
      </c>
      <c r="F73" s="38">
        <f t="shared" si="7"/>
        <v>-34169</v>
      </c>
      <c r="G73" s="38">
        <f t="shared" si="7"/>
        <v>-43426.06</v>
      </c>
      <c r="H73" s="38">
        <f t="shared" si="7"/>
        <v>-52683.119999999995</v>
      </c>
      <c r="I73" s="38">
        <f t="shared" si="7"/>
        <v>-61940.179999999993</v>
      </c>
      <c r="J73" s="38">
        <f t="shared" si="7"/>
        <v>-71197.239999999991</v>
      </c>
      <c r="K73" s="38">
        <f t="shared" si="7"/>
        <v>-80454.299999999988</v>
      </c>
      <c r="L73" s="38">
        <f t="shared" si="7"/>
        <v>-89711.359999999986</v>
      </c>
      <c r="M73" s="38">
        <f t="shared" si="7"/>
        <v>-98968.419999999984</v>
      </c>
      <c r="N73" s="14"/>
    </row>
    <row r="74" spans="1:15" x14ac:dyDescent="0.2">
      <c r="A74" s="3"/>
    </row>
    <row r="75" spans="1:15" ht="15.75" x14ac:dyDescent="0.25">
      <c r="A75" s="12" t="s">
        <v>39</v>
      </c>
      <c r="B75" s="39"/>
      <c r="C75" s="39"/>
    </row>
    <row r="76" spans="1:15" ht="15.75" x14ac:dyDescent="0.25">
      <c r="A76" s="12" t="s">
        <v>35</v>
      </c>
      <c r="B76" s="39"/>
      <c r="C76" s="39"/>
    </row>
    <row r="77" spans="1:15" ht="15.75" x14ac:dyDescent="0.25">
      <c r="A77" s="12" t="s">
        <v>37</v>
      </c>
      <c r="B77" s="39"/>
      <c r="C77" s="39"/>
    </row>
    <row r="78" spans="1:15" ht="15.75" x14ac:dyDescent="0.25">
      <c r="A78" s="12" t="s">
        <v>49</v>
      </c>
      <c r="B78" s="39"/>
      <c r="C78" s="39"/>
    </row>
    <row r="79" spans="1:15" ht="15.75" x14ac:dyDescent="0.25">
      <c r="A79" s="12" t="s">
        <v>50</v>
      </c>
      <c r="B79" s="39"/>
      <c r="C79" s="39"/>
    </row>
    <row r="80" spans="1:15" ht="15.75" x14ac:dyDescent="0.25">
      <c r="A80" s="12" t="s">
        <v>51</v>
      </c>
    </row>
    <row r="81" spans="1:1" ht="15.75" x14ac:dyDescent="0.25">
      <c r="A81" s="12" t="s">
        <v>48</v>
      </c>
    </row>
    <row r="82" spans="1:1" ht="15.75" x14ac:dyDescent="0.25">
      <c r="A82" s="12" t="s">
        <v>47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7699D-AE9E-4005-9D90-99915A489108}">
  <dimension ref="A3:B24"/>
  <sheetViews>
    <sheetView tabSelected="1" topLeftCell="A10" workbookViewId="0">
      <selection activeCell="E21" sqref="E21"/>
    </sheetView>
  </sheetViews>
  <sheetFormatPr defaultRowHeight="15" x14ac:dyDescent="0.25"/>
  <cols>
    <col min="1" max="1" width="137" customWidth="1"/>
  </cols>
  <sheetData>
    <row r="3" spans="1:2" x14ac:dyDescent="0.25">
      <c r="A3" s="40" t="s">
        <v>45</v>
      </c>
    </row>
    <row r="4" spans="1:2" x14ac:dyDescent="0.25">
      <c r="A4" s="43" t="s">
        <v>54</v>
      </c>
    </row>
    <row r="5" spans="1:2" x14ac:dyDescent="0.25">
      <c r="A5" s="43" t="s">
        <v>46</v>
      </c>
    </row>
    <row r="6" spans="1:2" x14ac:dyDescent="0.25">
      <c r="A6" s="43" t="s">
        <v>55</v>
      </c>
    </row>
    <row r="7" spans="1:2" ht="15.75" x14ac:dyDescent="0.25">
      <c r="A7" s="41" t="s">
        <v>56</v>
      </c>
    </row>
    <row r="8" spans="1:2" ht="15.75" x14ac:dyDescent="0.25">
      <c r="A8" s="41" t="s">
        <v>66</v>
      </c>
    </row>
    <row r="9" spans="1:2" ht="15.75" x14ac:dyDescent="0.25">
      <c r="A9" s="42" t="s">
        <v>57</v>
      </c>
    </row>
    <row r="10" spans="1:2" ht="15.75" x14ac:dyDescent="0.25">
      <c r="A10" s="41" t="s">
        <v>58</v>
      </c>
    </row>
    <row r="11" spans="1:2" ht="15.75" x14ac:dyDescent="0.25">
      <c r="A11" s="41" t="s">
        <v>59</v>
      </c>
    </row>
    <row r="12" spans="1:2" ht="15.75" x14ac:dyDescent="0.25">
      <c r="A12" s="41" t="s">
        <v>60</v>
      </c>
    </row>
    <row r="13" spans="1:2" ht="15.75" x14ac:dyDescent="0.25">
      <c r="A13" s="41" t="s">
        <v>61</v>
      </c>
    </row>
    <row r="14" spans="1:2" ht="15.75" x14ac:dyDescent="0.25">
      <c r="A14" s="41" t="s">
        <v>62</v>
      </c>
    </row>
    <row r="15" spans="1:2" ht="15.75" x14ac:dyDescent="0.25">
      <c r="A15" s="41" t="s">
        <v>63</v>
      </c>
    </row>
    <row r="16" spans="1:2" ht="15.75" x14ac:dyDescent="0.25">
      <c r="A16" s="41" t="s">
        <v>52</v>
      </c>
      <c r="B16" s="3"/>
    </row>
    <row r="17" spans="1:2" ht="15.75" x14ac:dyDescent="0.25">
      <c r="A17" s="41" t="s">
        <v>53</v>
      </c>
      <c r="B17" s="3"/>
    </row>
    <row r="18" spans="1:2" ht="15.75" x14ac:dyDescent="0.25">
      <c r="A18" s="41" t="s">
        <v>42</v>
      </c>
      <c r="B18" s="39"/>
    </row>
    <row r="19" spans="1:2" ht="15.75" x14ac:dyDescent="0.25">
      <c r="A19" s="41" t="s">
        <v>43</v>
      </c>
      <c r="B19" s="3"/>
    </row>
    <row r="20" spans="1:2" ht="15.75" x14ac:dyDescent="0.25">
      <c r="A20" s="41" t="s">
        <v>44</v>
      </c>
      <c r="B20" s="3"/>
    </row>
    <row r="21" spans="1:2" ht="15.75" x14ac:dyDescent="0.25">
      <c r="A21" s="41" t="s">
        <v>64</v>
      </c>
      <c r="B21" s="3"/>
    </row>
    <row r="22" spans="1:2" ht="15.75" x14ac:dyDescent="0.25">
      <c r="A22" s="41" t="s">
        <v>65</v>
      </c>
      <c r="B22" s="3"/>
    </row>
    <row r="23" spans="1:2" ht="15.75" x14ac:dyDescent="0.25">
      <c r="A23" s="41" t="s">
        <v>67</v>
      </c>
      <c r="B23" s="3"/>
    </row>
    <row r="24" spans="1:2" ht="15.75" x14ac:dyDescent="0.25">
      <c r="A24" s="41" t="s">
        <v>68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FC Anual</vt:lpstr>
      <vt:lpstr>Tutorial Cálculos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Fabiana Mallmann</cp:lastModifiedBy>
  <cp:lastPrinted>2021-11-11T14:02:21Z</cp:lastPrinted>
  <dcterms:created xsi:type="dcterms:W3CDTF">2014-06-23T23:44:34Z</dcterms:created>
  <dcterms:modified xsi:type="dcterms:W3CDTF">2022-03-03T02:06:11Z</dcterms:modified>
</cp:coreProperties>
</file>